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Bakhshnameh\"/>
    </mc:Choice>
  </mc:AlternateContent>
  <bookViews>
    <workbookView xWindow="0" yWindow="0" windowWidth="19200" windowHeight="11505"/>
  </bookViews>
  <sheets>
    <sheet name="Lufthansa" sheetId="1" r:id="rId1"/>
    <sheet name="Austria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G18" i="2"/>
  <c r="G20" i="2" s="1"/>
  <c r="C18" i="2"/>
  <c r="C20" i="2" s="1"/>
  <c r="G18" i="1"/>
  <c r="C18" i="1"/>
  <c r="C20" i="1" s="1"/>
  <c r="E21" i="2" l="1"/>
  <c r="A21" i="2" s="1"/>
  <c r="G20" i="1"/>
  <c r="E21" i="1" s="1"/>
</calcChain>
</file>

<file path=xl/sharedStrings.xml><?xml version="1.0" encoding="utf-8"?>
<sst xmlns="http://schemas.openxmlformats.org/spreadsheetml/2006/main" count="115" uniqueCount="52">
  <si>
    <t xml:space="preserve">                                         شرکت لوفت هانزا هواپیمایی آلمان </t>
  </si>
  <si>
    <t xml:space="preserve">                                                                                                مشخصات فروشنده خدمات ( آژانس مسافرتی )</t>
  </si>
  <si>
    <t xml:space="preserve">نشانی و کد پستی </t>
  </si>
  <si>
    <t>نمابر</t>
  </si>
  <si>
    <t>تلفن</t>
  </si>
  <si>
    <r>
      <t xml:space="preserve">           </t>
    </r>
    <r>
      <rPr>
        <b/>
        <sz val="11"/>
        <rFont val="Arial"/>
        <family val="2"/>
      </rPr>
      <t xml:space="preserve"> کد شناسه  </t>
    </r>
    <r>
      <rPr>
        <sz val="11"/>
        <rFont val="Arial"/>
        <family val="2"/>
      </rPr>
      <t xml:space="preserve">            </t>
    </r>
    <r>
      <rPr>
        <b/>
        <sz val="10"/>
        <rFont val="Arial"/>
        <family val="2"/>
      </rPr>
      <t>Location Code</t>
    </r>
    <r>
      <rPr>
        <b/>
        <sz val="11"/>
        <rFont val="Arial"/>
        <family val="2"/>
      </rPr>
      <t xml:space="preserve"> </t>
    </r>
  </si>
  <si>
    <r>
      <t>کد یاتا</t>
    </r>
    <r>
      <rPr>
        <sz val="11"/>
        <rFont val="Arial"/>
        <family val="2"/>
      </rPr>
      <t xml:space="preserve">     </t>
    </r>
    <r>
      <rPr>
        <b/>
        <sz val="11"/>
        <rFont val="Arial"/>
        <family val="2"/>
      </rPr>
      <t>IATA  Cod</t>
    </r>
  </si>
  <si>
    <r>
      <t xml:space="preserve">   </t>
    </r>
    <r>
      <rPr>
        <b/>
        <sz val="11"/>
        <rFont val="Arial"/>
        <family val="2"/>
      </rPr>
      <t>شماره ثبت شرکت/  کد ملی مالک</t>
    </r>
  </si>
  <si>
    <r>
      <t xml:space="preserve">شماره اقتصادی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Comercial Cod</t>
    </r>
  </si>
  <si>
    <t xml:space="preserve"> Agent Name</t>
  </si>
  <si>
    <t xml:space="preserve">نام آژانس خدمات مسافرتی  </t>
  </si>
  <si>
    <t>مشخصات خریدار خدمات ( شرکت هواپیمایی )</t>
  </si>
  <si>
    <t>نشانی و کد پستی</t>
  </si>
  <si>
    <t xml:space="preserve">شناسه ملی </t>
  </si>
  <si>
    <t xml:space="preserve">شماره ثبت </t>
  </si>
  <si>
    <t xml:space="preserve">شماره اقتصادی </t>
  </si>
  <si>
    <t xml:space="preserve">نام شرکت هواپیمایی </t>
  </si>
  <si>
    <t>تهران-خیابان ولیعصر بالاتر از سه راهی بهشتی پلاک 2208  کد پستی  85146 14338</t>
  </si>
  <si>
    <t>3419 1156 4111</t>
  </si>
  <si>
    <t>شرکت لوفت هانزا هواپیمایی آلمان</t>
  </si>
  <si>
    <t>فروش و استرداد بلیت                  Ticket Sales and Refunds</t>
  </si>
  <si>
    <t>طبق گزارش آمادوس</t>
  </si>
  <si>
    <t xml:space="preserve">   استرداد بلیت Refund Ticket  </t>
  </si>
  <si>
    <t>فروش بلیت  Ticket Sales</t>
  </si>
  <si>
    <t>Ticket Refund</t>
  </si>
  <si>
    <t xml:space="preserve">استردادبلیت (Fare) </t>
  </si>
  <si>
    <t>Plus</t>
  </si>
  <si>
    <t xml:space="preserve">Ticket Sales </t>
  </si>
  <si>
    <t>فروش بلیت (Fare)</t>
  </si>
  <si>
    <t xml:space="preserve"> Tax on Ticket Sales</t>
  </si>
  <si>
    <t xml:space="preserve">عوارض داخل بلیت                  </t>
  </si>
  <si>
    <t>Tax on Ticket Sales</t>
  </si>
  <si>
    <t xml:space="preserve">عوارض داخل بلیت                       </t>
  </si>
  <si>
    <t>Commi. On Refund Ticket</t>
  </si>
  <si>
    <t xml:space="preserve"> کارمزد استرداد بلیت</t>
  </si>
  <si>
    <t xml:space="preserve">Commi. On Ticket Sales </t>
  </si>
  <si>
    <t>کارمزد فروش بلیت</t>
  </si>
  <si>
    <t xml:space="preserve">مالیات ارزش افزوده % 9 </t>
  </si>
  <si>
    <t xml:space="preserve">9% VAT on Sles Commi. </t>
  </si>
  <si>
    <t xml:space="preserve">مالیات ارزش افزوده %9   </t>
  </si>
  <si>
    <t>Total due to Agent</t>
  </si>
  <si>
    <t>Total Due to LH</t>
  </si>
  <si>
    <t>Agent Stamp and Sign</t>
  </si>
  <si>
    <t xml:space="preserve">Remarks </t>
  </si>
  <si>
    <t xml:space="preserve">                          شرکت هواپیمایی اتریشی  </t>
  </si>
  <si>
    <t xml:space="preserve">شرکت اتریشی </t>
  </si>
  <si>
    <t>Invoice for VAT Purpose</t>
  </si>
  <si>
    <t>صورت حساب فروش خدمات مختص مالیات بر ارزش افزوده  نیمه اول / دوم   ماه</t>
  </si>
  <si>
    <t>Minus</t>
  </si>
  <si>
    <t>Total Due to Austrian</t>
  </si>
  <si>
    <t xml:space="preserve">9% VAT on Ticket Fare </t>
  </si>
  <si>
    <t xml:space="preserve">مالیات بر ارزش افزوده کرایه بلیط 9%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</si>
</sst>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8"/>
      <color rgb="FF00206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8"/>
      <color rgb="FFC0000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Protection="1"/>
    <xf numFmtId="0" fontId="0" fillId="0" borderId="4" xfId="0" applyBorder="1" applyAlignment="1" applyProtection="1">
      <alignment horizontal="center" wrapText="1" readingOrder="2"/>
    </xf>
    <xf numFmtId="0" fontId="0" fillId="0" borderId="0" xfId="0" applyBorder="1" applyAlignment="1" applyProtection="1">
      <alignment horizontal="center" wrapText="1" readingOrder="2"/>
    </xf>
    <xf numFmtId="0" fontId="0" fillId="0" borderId="5" xfId="0" applyBorder="1" applyAlignment="1" applyProtection="1">
      <alignment horizontal="center" wrapText="1" readingOrder="2"/>
    </xf>
    <xf numFmtId="0" fontId="3" fillId="0" borderId="7" xfId="0" applyFont="1" applyBorder="1" applyAlignment="1" applyProtection="1">
      <alignment horizontal="center" vertical="center" wrapText="1" readingOrder="2"/>
    </xf>
    <xf numFmtId="0" fontId="5" fillId="0" borderId="7" xfId="0" applyFont="1" applyBorder="1" applyAlignment="1" applyProtection="1">
      <alignment horizontal="center" vertical="center" wrapText="1" readingOrder="2"/>
    </xf>
    <xf numFmtId="0" fontId="6" fillId="0" borderId="7" xfId="0" applyFont="1" applyBorder="1" applyAlignment="1" applyProtection="1">
      <alignment horizontal="center" vertical="center" wrapText="1" readingOrder="2"/>
    </xf>
    <xf numFmtId="0" fontId="7" fillId="0" borderId="7" xfId="0" applyFont="1" applyBorder="1" applyAlignment="1" applyProtection="1">
      <alignment horizontal="center" vertical="center" wrapText="1" readingOrder="2"/>
    </xf>
    <xf numFmtId="0" fontId="3" fillId="0" borderId="8" xfId="0" applyFont="1" applyBorder="1" applyAlignment="1" applyProtection="1">
      <alignment horizontal="left" vertical="center" wrapText="1" readingOrder="2"/>
    </xf>
    <xf numFmtId="0" fontId="3" fillId="0" borderId="9" xfId="0" applyFont="1" applyBorder="1" applyAlignment="1" applyProtection="1">
      <alignment horizontal="right" vertical="center" wrapText="1" readingOrder="2"/>
    </xf>
    <xf numFmtId="0" fontId="0" fillId="0" borderId="10" xfId="0" applyBorder="1" applyAlignment="1" applyProtection="1">
      <alignment horizontal="center" vertical="center" readingOrder="2"/>
      <protection locked="0"/>
    </xf>
    <xf numFmtId="49" fontId="7" fillId="0" borderId="10" xfId="0" applyNumberFormat="1" applyFont="1" applyBorder="1" applyAlignment="1" applyProtection="1">
      <alignment horizontal="center" vertical="center" readingOrder="2"/>
      <protection locked="0"/>
    </xf>
    <xf numFmtId="0" fontId="7" fillId="0" borderId="10" xfId="0" applyFont="1" applyBorder="1" applyAlignment="1" applyProtection="1">
      <alignment horizontal="center" vertical="center" readingOrder="2"/>
      <protection locked="0"/>
    </xf>
    <xf numFmtId="49" fontId="8" fillId="0" borderId="10" xfId="0" applyNumberFormat="1" applyFont="1" applyBorder="1" applyAlignment="1" applyProtection="1">
      <alignment horizontal="center" vertical="center" readingOrder="2"/>
      <protection locked="0"/>
    </xf>
    <xf numFmtId="0" fontId="7" fillId="0" borderId="11" xfId="0" applyFont="1" applyBorder="1" applyAlignment="1" applyProtection="1">
      <alignment horizontal="center" vertical="center" readingOrder="2"/>
      <protection locked="0"/>
    </xf>
    <xf numFmtId="0" fontId="7" fillId="0" borderId="12" xfId="0" applyFont="1" applyBorder="1" applyAlignment="1" applyProtection="1">
      <alignment horizontal="center" vertical="center" readingOrder="2"/>
      <protection locked="0"/>
    </xf>
    <xf numFmtId="0" fontId="3" fillId="2" borderId="7" xfId="0" applyFont="1" applyFill="1" applyBorder="1" applyAlignment="1" applyProtection="1">
      <alignment horizontal="center" vertical="center" readingOrder="2"/>
    </xf>
    <xf numFmtId="0" fontId="3" fillId="2" borderId="8" xfId="0" applyFont="1" applyFill="1" applyBorder="1" applyAlignment="1" applyProtection="1">
      <alignment horizontal="center" vertical="center" readingOrder="2"/>
    </xf>
    <xf numFmtId="0" fontId="3" fillId="2" borderId="9" xfId="0" applyFont="1" applyFill="1" applyBorder="1" applyAlignment="1" applyProtection="1">
      <alignment horizontal="right" vertical="center" readingOrder="2"/>
    </xf>
    <xf numFmtId="0" fontId="7" fillId="2" borderId="7" xfId="0" applyFont="1" applyFill="1" applyBorder="1" applyAlignment="1" applyProtection="1">
      <alignment horizontal="center" vertical="center" readingOrder="2"/>
    </xf>
    <xf numFmtId="0" fontId="0" fillId="2" borderId="8" xfId="0" applyFill="1" applyBorder="1" applyAlignment="1" applyProtection="1">
      <alignment horizontal="center" vertical="center" readingOrder="2"/>
    </xf>
    <xf numFmtId="0" fontId="7" fillId="2" borderId="9" xfId="0" applyFont="1" applyFill="1" applyBorder="1" applyAlignment="1" applyProtection="1">
      <alignment horizontal="right" vertical="center" readingOrder="2"/>
    </xf>
    <xf numFmtId="0" fontId="0" fillId="0" borderId="1" xfId="0" applyFill="1" applyBorder="1" applyAlignment="1" applyProtection="1">
      <alignment horizontal="center" vertical="center" wrapText="1" readingOrder="2"/>
    </xf>
    <xf numFmtId="0" fontId="0" fillId="0" borderId="2" xfId="0" applyFill="1" applyBorder="1" applyAlignment="1" applyProtection="1">
      <alignment horizontal="center" vertical="center" wrapText="1" readingOrder="2"/>
    </xf>
    <xf numFmtId="0" fontId="0" fillId="0" borderId="2" xfId="0" applyFill="1" applyBorder="1" applyAlignment="1" applyProtection="1">
      <alignment horizontal="center" vertical="center" readingOrder="2"/>
    </xf>
    <xf numFmtId="0" fontId="0" fillId="0" borderId="3" xfId="0" applyFill="1" applyBorder="1" applyAlignment="1" applyProtection="1">
      <alignment horizontal="center" vertical="center" readingOrder="2"/>
    </xf>
    <xf numFmtId="0" fontId="3" fillId="0" borderId="1" xfId="0" applyFont="1" applyBorder="1" applyAlignment="1" applyProtection="1">
      <alignment horizontal="center" vertical="center" readingOrder="2"/>
    </xf>
    <xf numFmtId="0" fontId="3" fillId="0" borderId="2" xfId="0" applyFont="1" applyBorder="1" applyAlignment="1" applyProtection="1">
      <alignment horizontal="center" vertical="center" readingOrder="2"/>
    </xf>
    <xf numFmtId="0" fontId="0" fillId="0" borderId="2" xfId="0" applyBorder="1" applyAlignment="1" applyProtection="1">
      <alignment horizontal="center" vertical="center" readingOrder="2"/>
    </xf>
    <xf numFmtId="0" fontId="0" fillId="3" borderId="6" xfId="0" applyFill="1" applyBorder="1" applyAlignment="1" applyProtection="1">
      <alignment horizontal="center" vertical="center" readingOrder="2"/>
    </xf>
    <xf numFmtId="0" fontId="3" fillId="0" borderId="0" xfId="0" applyFont="1" applyBorder="1" applyAlignment="1" applyProtection="1">
      <alignment horizontal="center" vertical="center" wrapText="1" readingOrder="2"/>
    </xf>
    <xf numFmtId="0" fontId="3" fillId="0" borderId="5" xfId="0" applyFont="1" applyBorder="1" applyAlignment="1" applyProtection="1">
      <alignment horizontal="center" vertical="center" readingOrder="2"/>
    </xf>
    <xf numFmtId="0" fontId="7" fillId="0" borderId="15" xfId="0" applyFont="1" applyBorder="1" applyAlignment="1" applyProtection="1">
      <alignment vertical="center" wrapText="1"/>
    </xf>
    <xf numFmtId="3" fontId="9" fillId="0" borderId="14" xfId="0" applyNumberFormat="1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right" vertical="center" wrapText="1" readingOrder="2"/>
    </xf>
    <xf numFmtId="3" fontId="9" fillId="0" borderId="4" xfId="0" applyNumberFormat="1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right" vertical="center" wrapText="1"/>
    </xf>
    <xf numFmtId="3" fontId="9" fillId="0" borderId="18" xfId="0" applyNumberFormat="1" applyFont="1" applyBorder="1" applyAlignment="1" applyProtection="1">
      <alignment horizontal="left" vertical="center" wrapText="1"/>
    </xf>
    <xf numFmtId="0" fontId="7" fillId="0" borderId="19" xfId="0" applyFont="1" applyBorder="1" applyAlignment="1" applyProtection="1">
      <alignment horizontal="right" vertical="center" wrapText="1" readingOrder="2"/>
    </xf>
    <xf numFmtId="0" fontId="7" fillId="0" borderId="20" xfId="0" applyFont="1" applyBorder="1" applyAlignment="1" applyProtection="1">
      <alignment horizontal="left" wrapText="1" readingOrder="2"/>
    </xf>
    <xf numFmtId="0" fontId="7" fillId="0" borderId="25" xfId="0" applyFont="1" applyBorder="1" applyAlignment="1" applyProtection="1">
      <alignment horizontal="left" wrapText="1" readingOrder="2"/>
    </xf>
    <xf numFmtId="0" fontId="3" fillId="0" borderId="0" xfId="0" applyFont="1" applyAlignment="1" applyProtection="1">
      <alignment readingOrder="2"/>
    </xf>
    <xf numFmtId="0" fontId="13" fillId="2" borderId="8" xfId="0" applyFont="1" applyFill="1" applyBorder="1" applyAlignment="1" applyProtection="1">
      <alignment horizontal="center" vertical="center" readingOrder="2"/>
    </xf>
    <xf numFmtId="1" fontId="7" fillId="2" borderId="7" xfId="0" applyNumberFormat="1" applyFont="1" applyFill="1" applyBorder="1" applyAlignment="1" applyProtection="1">
      <alignment horizontal="center" vertical="center" readingOrder="2"/>
    </xf>
    <xf numFmtId="0" fontId="3" fillId="0" borderId="2" xfId="0" applyFont="1" applyBorder="1" applyAlignment="1" applyProtection="1">
      <alignment readingOrder="2"/>
    </xf>
    <xf numFmtId="0" fontId="3" fillId="0" borderId="3" xfId="0" applyFont="1" applyBorder="1" applyAlignment="1" applyProtection="1">
      <alignment readingOrder="2"/>
    </xf>
    <xf numFmtId="0" fontId="9" fillId="0" borderId="14" xfId="0" applyFont="1" applyBorder="1" applyAlignment="1" applyProtection="1">
      <alignment horizontal="left" vertical="center" readingOrder="2"/>
    </xf>
    <xf numFmtId="0" fontId="9" fillId="0" borderId="4" xfId="0" applyFont="1" applyBorder="1" applyAlignment="1" applyProtection="1">
      <alignment horizontal="left" vertical="center" readingOrder="2"/>
    </xf>
    <xf numFmtId="0" fontId="7" fillId="0" borderId="20" xfId="0" applyFont="1" applyBorder="1" applyAlignment="1" applyProtection="1">
      <alignment horizontal="right" wrapText="1" readingOrder="2"/>
    </xf>
    <xf numFmtId="0" fontId="0" fillId="0" borderId="22" xfId="0" applyFill="1" applyBorder="1" applyAlignment="1" applyProtection="1">
      <alignment readingOrder="2"/>
    </xf>
    <xf numFmtId="3" fontId="0" fillId="0" borderId="25" xfId="0" applyNumberFormat="1" applyBorder="1" applyAlignment="1" applyProtection="1">
      <alignment horizontal="center" wrapText="1"/>
    </xf>
    <xf numFmtId="0" fontId="0" fillId="0" borderId="19" xfId="0" applyBorder="1" applyAlignment="1" applyProtection="1">
      <alignment wrapText="1"/>
    </xf>
    <xf numFmtId="0" fontId="0" fillId="0" borderId="29" xfId="0" applyBorder="1" applyAlignment="1" applyProtection="1">
      <alignment horizontal="right" wrapText="1" readingOrder="2"/>
    </xf>
    <xf numFmtId="0" fontId="0" fillId="0" borderId="0" xfId="0" applyAlignment="1" applyProtection="1">
      <alignment readingOrder="2"/>
    </xf>
    <xf numFmtId="0" fontId="0" fillId="3" borderId="14" xfId="0" applyFill="1" applyBorder="1" applyAlignment="1" applyProtection="1">
      <alignment readingOrder="2"/>
    </xf>
    <xf numFmtId="0" fontId="0" fillId="3" borderId="4" xfId="0" applyFill="1" applyBorder="1" applyProtection="1"/>
    <xf numFmtId="0" fontId="0" fillId="3" borderId="4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 readingOrder="2"/>
    </xf>
    <xf numFmtId="0" fontId="2" fillId="0" borderId="2" xfId="0" applyFont="1" applyBorder="1" applyAlignment="1" applyProtection="1">
      <alignment wrapText="1" readingOrder="2"/>
    </xf>
    <xf numFmtId="0" fontId="2" fillId="5" borderId="2" xfId="0" applyFont="1" applyFill="1" applyBorder="1" applyAlignment="1" applyProtection="1">
      <alignment horizontal="center" wrapText="1" readingOrder="2"/>
      <protection locked="0"/>
    </xf>
    <xf numFmtId="3" fontId="3" fillId="0" borderId="23" xfId="0" applyNumberFormat="1" applyFont="1" applyBorder="1" applyAlignment="1" applyProtection="1">
      <alignment horizontal="right" wrapText="1"/>
    </xf>
    <xf numFmtId="3" fontId="3" fillId="0" borderId="24" xfId="0" applyNumberFormat="1" applyFont="1" applyBorder="1" applyAlignment="1" applyProtection="1">
      <alignment horizontal="right" wrapText="1"/>
    </xf>
    <xf numFmtId="0" fontId="3" fillId="0" borderId="26" xfId="0" applyFont="1" applyBorder="1" applyAlignment="1" applyProtection="1">
      <alignment wrapText="1" readingOrder="2"/>
    </xf>
    <xf numFmtId="0" fontId="3" fillId="0" borderId="27" xfId="0" applyFont="1" applyBorder="1" applyAlignment="1" applyProtection="1">
      <alignment wrapText="1" readingOrder="2"/>
    </xf>
    <xf numFmtId="0" fontId="3" fillId="0" borderId="28" xfId="0" applyFont="1" applyBorder="1" applyAlignment="1" applyProtection="1">
      <alignment wrapText="1" readingOrder="2"/>
    </xf>
    <xf numFmtId="3" fontId="10" fillId="4" borderId="26" xfId="0" applyNumberFormat="1" applyFont="1" applyFill="1" applyBorder="1" applyAlignment="1" applyProtection="1">
      <alignment horizontal="center" wrapText="1"/>
    </xf>
    <xf numFmtId="3" fontId="10" fillId="4" borderId="28" xfId="0" applyNumberFormat="1" applyFont="1" applyFill="1" applyBorder="1" applyAlignment="1" applyProtection="1">
      <alignment horizontal="center" wrapText="1"/>
    </xf>
    <xf numFmtId="0" fontId="0" fillId="0" borderId="18" xfId="0" applyBorder="1" applyAlignment="1" applyProtection="1">
      <alignment wrapText="1"/>
    </xf>
    <xf numFmtId="0" fontId="0" fillId="0" borderId="19" xfId="0" applyBorder="1" applyAlignment="1" applyProtection="1">
      <alignment wrapText="1"/>
    </xf>
    <xf numFmtId="0" fontId="11" fillId="3" borderId="14" xfId="0" applyFont="1" applyFill="1" applyBorder="1" applyAlignment="1" applyProtection="1">
      <alignment horizontal="left" readingOrder="2"/>
    </xf>
    <xf numFmtId="0" fontId="11" fillId="3" borderId="30" xfId="0" applyFont="1" applyFill="1" applyBorder="1" applyAlignment="1" applyProtection="1">
      <alignment horizontal="left" readingOrder="2"/>
    </xf>
    <xf numFmtId="0" fontId="11" fillId="3" borderId="15" xfId="0" applyFont="1" applyFill="1" applyBorder="1" applyAlignment="1" applyProtection="1">
      <alignment horizontal="left" readingOrder="2"/>
    </xf>
    <xf numFmtId="0" fontId="11" fillId="3" borderId="18" xfId="0" applyFont="1" applyFill="1" applyBorder="1" applyAlignment="1" applyProtection="1">
      <alignment horizontal="left" readingOrder="2"/>
    </xf>
    <xf numFmtId="0" fontId="11" fillId="3" borderId="31" xfId="0" applyFont="1" applyFill="1" applyBorder="1" applyAlignment="1" applyProtection="1">
      <alignment horizontal="left" readingOrder="2"/>
    </xf>
    <xf numFmtId="0" fontId="11" fillId="3" borderId="19" xfId="0" applyFont="1" applyFill="1" applyBorder="1" applyAlignment="1" applyProtection="1">
      <alignment horizontal="left" readingOrder="2"/>
    </xf>
    <xf numFmtId="3" fontId="7" fillId="0" borderId="16" xfId="0" applyNumberFormat="1" applyFont="1" applyBorder="1" applyAlignment="1" applyProtection="1">
      <alignment horizontal="right" vertical="center" wrapText="1"/>
      <protection locked="0"/>
    </xf>
    <xf numFmtId="3" fontId="7" fillId="0" borderId="17" xfId="0" applyNumberFormat="1" applyFont="1" applyBorder="1" applyAlignment="1" applyProtection="1">
      <alignment horizontal="right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readingOrder="2"/>
    </xf>
    <xf numFmtId="0" fontId="7" fillId="2" borderId="15" xfId="0" applyFont="1" applyFill="1" applyBorder="1" applyAlignment="1" applyProtection="1">
      <alignment horizontal="center" vertical="center" readingOrder="2"/>
    </xf>
    <xf numFmtId="3" fontId="7" fillId="0" borderId="1" xfId="0" applyNumberFormat="1" applyFont="1" applyBorder="1" applyAlignment="1" applyProtection="1">
      <alignment horizontal="right" vertical="center" wrapText="1"/>
      <protection locked="0"/>
    </xf>
    <xf numFmtId="3" fontId="7" fillId="0" borderId="3" xfId="0" applyNumberFormat="1" applyFont="1" applyBorder="1" applyAlignment="1" applyProtection="1">
      <alignment horizontal="right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 readingOrder="2"/>
    </xf>
    <xf numFmtId="0" fontId="3" fillId="2" borderId="6" xfId="0" applyFont="1" applyFill="1" applyBorder="1" applyAlignment="1" applyProtection="1">
      <alignment horizontal="center" vertical="center" wrapText="1" readingOrder="2"/>
    </xf>
    <xf numFmtId="0" fontId="7" fillId="2" borderId="7" xfId="0" applyFont="1" applyFill="1" applyBorder="1" applyAlignment="1" applyProtection="1">
      <alignment horizontal="center" vertical="center" wrapText="1" readingOrder="2"/>
    </xf>
    <xf numFmtId="0" fontId="7" fillId="2" borderId="1" xfId="0" applyFont="1" applyFill="1" applyBorder="1" applyAlignment="1" applyProtection="1">
      <alignment horizontal="center" vertical="center" wrapText="1" readingOrder="2"/>
    </xf>
    <xf numFmtId="0" fontId="7" fillId="2" borderId="2" xfId="0" applyFont="1" applyFill="1" applyBorder="1" applyAlignment="1" applyProtection="1">
      <alignment horizontal="center" vertical="center" wrapText="1" readingOrder="2"/>
    </xf>
    <xf numFmtId="0" fontId="7" fillId="2" borderId="6" xfId="0" applyFont="1" applyFill="1" applyBorder="1" applyAlignment="1" applyProtection="1">
      <alignment horizontal="center" vertical="center" wrapText="1" readingOrder="2"/>
    </xf>
    <xf numFmtId="0" fontId="4" fillId="0" borderId="1" xfId="0" applyFont="1" applyBorder="1" applyAlignment="1" applyProtection="1">
      <alignment horizontal="center" vertical="center" wrapText="1" readingOrder="2"/>
    </xf>
    <xf numFmtId="0" fontId="4" fillId="0" borderId="2" xfId="0" applyFont="1" applyBorder="1" applyAlignment="1" applyProtection="1">
      <alignment horizontal="center" vertical="center" wrapText="1" readingOrder="2"/>
    </xf>
    <xf numFmtId="0" fontId="4" fillId="0" borderId="3" xfId="0" applyFont="1" applyBorder="1" applyAlignment="1" applyProtection="1">
      <alignment horizontal="center" vertical="center" wrapText="1" readingOrder="2"/>
    </xf>
    <xf numFmtId="0" fontId="6" fillId="0" borderId="2" xfId="0" applyFont="1" applyBorder="1" applyAlignment="1" applyProtection="1">
      <alignment horizontal="center" vertical="center" wrapText="1" readingOrder="2"/>
    </xf>
    <xf numFmtId="0" fontId="6" fillId="0" borderId="3" xfId="0" applyFont="1" applyBorder="1" applyAlignment="1" applyProtection="1">
      <alignment horizontal="center" vertical="center" wrapText="1" readingOrder="2"/>
    </xf>
    <xf numFmtId="0" fontId="3" fillId="0" borderId="8" xfId="0" applyFont="1" applyBorder="1" applyAlignment="1" applyProtection="1">
      <alignment horizontal="center" vertical="center" wrapText="1" readingOrder="2"/>
    </xf>
    <xf numFmtId="0" fontId="3" fillId="0" borderId="6" xfId="0" applyFont="1" applyBorder="1" applyAlignment="1" applyProtection="1">
      <alignment horizontal="center" vertical="center" wrapText="1" readingOrder="2"/>
    </xf>
    <xf numFmtId="0" fontId="1" fillId="0" borderId="1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right" vertical="center" wrapText="1" readingOrder="2"/>
    </xf>
    <xf numFmtId="0" fontId="4" fillId="0" borderId="2" xfId="0" applyFont="1" applyBorder="1" applyAlignment="1" applyProtection="1">
      <alignment horizontal="right" vertical="center" wrapText="1" readingOrder="2"/>
    </xf>
    <xf numFmtId="0" fontId="4" fillId="0" borderId="3" xfId="0" applyFont="1" applyBorder="1" applyAlignment="1" applyProtection="1">
      <alignment horizontal="right" vertical="center" wrapText="1" readingOrder="2"/>
    </xf>
    <xf numFmtId="0" fontId="3" fillId="0" borderId="1" xfId="0" applyFont="1" applyBorder="1" applyAlignment="1" applyProtection="1">
      <alignment horizontal="center" vertical="center" wrapText="1" readingOrder="2"/>
    </xf>
    <xf numFmtId="0" fontId="0" fillId="0" borderId="1" xfId="0" applyBorder="1" applyAlignment="1" applyProtection="1">
      <alignment horizontal="center" vertical="center" readingOrder="2"/>
      <protection locked="0"/>
    </xf>
    <xf numFmtId="0" fontId="0" fillId="0" borderId="6" xfId="0" applyBorder="1" applyAlignment="1" applyProtection="1">
      <alignment horizontal="center" vertical="center" readingOrder="2"/>
      <protection locked="0"/>
    </xf>
    <xf numFmtId="0" fontId="3" fillId="0" borderId="2" xfId="0" applyFont="1" applyBorder="1" applyAlignment="1" applyProtection="1">
      <alignment readingOrder="2"/>
    </xf>
    <xf numFmtId="0" fontId="3" fillId="0" borderId="3" xfId="0" applyFont="1" applyBorder="1" applyAlignment="1" applyProtection="1">
      <alignment readingOrder="2"/>
    </xf>
    <xf numFmtId="3" fontId="3" fillId="0" borderId="20" xfId="0" applyNumberFormat="1" applyFont="1" applyBorder="1" applyAlignment="1" applyProtection="1">
      <alignment horizontal="right" vertical="center" wrapText="1"/>
    </xf>
    <xf numFmtId="3" fontId="3" fillId="0" borderId="21" xfId="0" applyNumberFormat="1" applyFont="1" applyBorder="1" applyAlignment="1" applyProtection="1">
      <alignment horizontal="right" vertical="center" wrapText="1"/>
    </xf>
    <xf numFmtId="0" fontId="12" fillId="0" borderId="1" xfId="0" applyFont="1" applyBorder="1" applyAlignment="1" applyProtection="1">
      <alignment horizontal="right" vertical="center"/>
    </xf>
    <xf numFmtId="0" fontId="12" fillId="0" borderId="2" xfId="0" applyFont="1" applyBorder="1" applyAlignment="1" applyProtection="1">
      <alignment horizontal="right" vertical="center"/>
    </xf>
    <xf numFmtId="0" fontId="12" fillId="0" borderId="3" xfId="0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1085850</xdr:colOff>
      <xdr:row>2</xdr:row>
      <xdr:rowOff>76200</xdr:rowOff>
    </xdr:from>
    <xdr:to>
      <xdr:col>9</xdr:col>
      <xdr:colOff>1339850</xdr:colOff>
      <xdr:row>2</xdr:row>
      <xdr:rowOff>423025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8450" y="450850"/>
          <a:ext cx="1968500" cy="346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120650</xdr:colOff>
      <xdr:row>2</xdr:row>
      <xdr:rowOff>127000</xdr:rowOff>
    </xdr:from>
    <xdr:to>
      <xdr:col>9</xdr:col>
      <xdr:colOff>1561595</xdr:colOff>
      <xdr:row>2</xdr:row>
      <xdr:rowOff>332740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7750" y="127000"/>
          <a:ext cx="1440945" cy="205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showGridLines="0" tabSelected="1" workbookViewId="0">
      <selection activeCell="C4" sqref="C4:G4"/>
    </sheetView>
  </sheetViews>
  <sheetFormatPr defaultColWidth="8.7109375" defaultRowHeight="15" x14ac:dyDescent="0.25"/>
  <cols>
    <col min="1" max="1" width="25" style="1" customWidth="1"/>
    <col min="2" max="2" width="18" style="1" customWidth="1"/>
    <col min="3" max="3" width="12.5703125" style="1" customWidth="1"/>
    <col min="4" max="4" width="11.7109375" style="1" customWidth="1"/>
    <col min="5" max="5" width="22.140625" style="1" customWidth="1"/>
    <col min="6" max="6" width="12" style="1" customWidth="1"/>
    <col min="7" max="7" width="16.28515625" style="1" customWidth="1"/>
    <col min="8" max="8" width="16.42578125" style="1" customWidth="1"/>
    <col min="9" max="9" width="24.5703125" style="1" customWidth="1"/>
    <col min="10" max="10" width="23.5703125" style="1" customWidth="1"/>
    <col min="11" max="16384" width="8.7109375" style="1"/>
  </cols>
  <sheetData>
    <row r="2" spans="1:10" ht="15.75" thickBot="1" x14ac:dyDescent="0.3"/>
    <row r="3" spans="1:10" ht="44.25" customHeight="1" thickBot="1" x14ac:dyDescent="0.3">
      <c r="A3" s="100" t="s">
        <v>0</v>
      </c>
      <c r="B3" s="101"/>
      <c r="C3" s="101"/>
      <c r="D3" s="101"/>
      <c r="E3" s="101"/>
      <c r="F3" s="101"/>
      <c r="G3" s="101"/>
      <c r="H3" s="101"/>
      <c r="I3" s="101"/>
      <c r="J3" s="102"/>
    </row>
    <row r="4" spans="1:10" ht="17.25" customHeight="1" thickBot="1" x14ac:dyDescent="0.3">
      <c r="A4" s="63" t="s">
        <v>46</v>
      </c>
      <c r="B4" s="64"/>
      <c r="C4" s="65"/>
      <c r="D4" s="65"/>
      <c r="E4" s="65"/>
      <c r="F4" s="65"/>
      <c r="G4" s="65"/>
      <c r="H4" s="45"/>
      <c r="I4" s="45"/>
      <c r="J4" s="46" t="s">
        <v>47</v>
      </c>
    </row>
    <row r="5" spans="1:10" ht="15.75" thickBot="1" x14ac:dyDescent="0.3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18.75" thickBot="1" x14ac:dyDescent="0.3">
      <c r="A6" s="103" t="s">
        <v>1</v>
      </c>
      <c r="B6" s="104"/>
      <c r="C6" s="104"/>
      <c r="D6" s="104"/>
      <c r="E6" s="104"/>
      <c r="F6" s="104"/>
      <c r="G6" s="104"/>
      <c r="H6" s="104"/>
      <c r="I6" s="104"/>
      <c r="J6" s="105"/>
    </row>
    <row r="7" spans="1:10" ht="30.75" customHeight="1" thickBot="1" x14ac:dyDescent="0.3">
      <c r="A7" s="106" t="s">
        <v>2</v>
      </c>
      <c r="B7" s="99"/>
      <c r="C7" s="5" t="s">
        <v>3</v>
      </c>
      <c r="D7" s="5" t="s">
        <v>4</v>
      </c>
      <c r="E7" s="6" t="s">
        <v>5</v>
      </c>
      <c r="F7" s="7" t="s">
        <v>6</v>
      </c>
      <c r="G7" s="5" t="s">
        <v>7</v>
      </c>
      <c r="H7" s="8" t="s">
        <v>8</v>
      </c>
      <c r="I7" s="9" t="s">
        <v>9</v>
      </c>
      <c r="J7" s="10" t="s">
        <v>10</v>
      </c>
    </row>
    <row r="8" spans="1:10" ht="23.25" customHeight="1" thickBot="1" x14ac:dyDescent="0.3">
      <c r="A8" s="107"/>
      <c r="B8" s="108"/>
      <c r="C8" s="11"/>
      <c r="D8" s="11"/>
      <c r="E8" s="12"/>
      <c r="F8" s="13"/>
      <c r="G8" s="14"/>
      <c r="H8" s="14"/>
      <c r="I8" s="15"/>
      <c r="J8" s="16"/>
    </row>
    <row r="9" spans="1:10" ht="18.75" thickBot="1" x14ac:dyDescent="0.3">
      <c r="A9" s="93" t="s">
        <v>11</v>
      </c>
      <c r="B9" s="94"/>
      <c r="C9" s="94"/>
      <c r="D9" s="94"/>
      <c r="E9" s="94"/>
      <c r="F9" s="94"/>
      <c r="G9" s="94"/>
      <c r="H9" s="94"/>
      <c r="I9" s="94"/>
      <c r="J9" s="95"/>
    </row>
    <row r="10" spans="1:10" ht="16.5" thickBot="1" x14ac:dyDescent="0.3">
      <c r="A10" s="87" t="s">
        <v>12</v>
      </c>
      <c r="B10" s="88"/>
      <c r="C10" s="89"/>
      <c r="D10" s="17" t="s">
        <v>3</v>
      </c>
      <c r="E10" s="17" t="s">
        <v>4</v>
      </c>
      <c r="F10" s="17" t="s">
        <v>13</v>
      </c>
      <c r="G10" s="17" t="s">
        <v>14</v>
      </c>
      <c r="H10" s="17" t="s">
        <v>15</v>
      </c>
      <c r="I10" s="18"/>
      <c r="J10" s="19" t="s">
        <v>16</v>
      </c>
    </row>
    <row r="11" spans="1:10" ht="13.5" customHeight="1" thickBot="1" x14ac:dyDescent="0.3">
      <c r="A11" s="90" t="s">
        <v>17</v>
      </c>
      <c r="B11" s="91"/>
      <c r="C11" s="92"/>
      <c r="D11" s="20">
        <v>88104652</v>
      </c>
      <c r="E11" s="20">
        <v>83389137</v>
      </c>
      <c r="F11" s="20">
        <v>10100041690</v>
      </c>
      <c r="G11" s="20">
        <v>244</v>
      </c>
      <c r="H11" s="20" t="s">
        <v>18</v>
      </c>
      <c r="I11" s="21"/>
      <c r="J11" s="22" t="s">
        <v>19</v>
      </c>
    </row>
    <row r="12" spans="1:10" ht="15" customHeight="1" thickBot="1" x14ac:dyDescent="0.3">
      <c r="A12" s="23"/>
      <c r="B12" s="24"/>
      <c r="C12" s="24"/>
      <c r="D12" s="25"/>
      <c r="E12" s="25"/>
      <c r="F12" s="25"/>
      <c r="G12" s="25"/>
      <c r="H12" s="25"/>
      <c r="I12" s="25"/>
      <c r="J12" s="26"/>
    </row>
    <row r="13" spans="1:10" ht="18.75" thickBot="1" x14ac:dyDescent="0.3">
      <c r="A13" s="93" t="s">
        <v>20</v>
      </c>
      <c r="B13" s="94"/>
      <c r="C13" s="94"/>
      <c r="D13" s="94"/>
      <c r="E13" s="94"/>
      <c r="F13" s="94"/>
      <c r="G13" s="94"/>
      <c r="H13" s="94"/>
      <c r="I13" s="94"/>
      <c r="J13" s="95"/>
    </row>
    <row r="14" spans="1:10" ht="24" customHeight="1" thickBot="1" x14ac:dyDescent="0.3">
      <c r="A14" s="27" t="s">
        <v>21</v>
      </c>
      <c r="B14" s="28"/>
      <c r="C14" s="96" t="s">
        <v>22</v>
      </c>
      <c r="D14" s="97"/>
      <c r="E14" s="29"/>
      <c r="F14" s="30"/>
      <c r="G14" s="98" t="s">
        <v>23</v>
      </c>
      <c r="H14" s="99"/>
      <c r="I14" s="31"/>
      <c r="J14" s="32" t="s">
        <v>21</v>
      </c>
    </row>
    <row r="15" spans="1:10" ht="22.5" customHeight="1" thickBot="1" x14ac:dyDescent="0.3">
      <c r="A15" s="47" t="s">
        <v>24</v>
      </c>
      <c r="B15" s="33" t="s">
        <v>25</v>
      </c>
      <c r="C15" s="81">
        <v>382032000</v>
      </c>
      <c r="D15" s="82"/>
      <c r="E15" s="83" t="s">
        <v>26</v>
      </c>
      <c r="F15" s="84"/>
      <c r="G15" s="85">
        <v>5990487000</v>
      </c>
      <c r="H15" s="86"/>
      <c r="I15" s="34" t="s">
        <v>27</v>
      </c>
      <c r="J15" s="33" t="s">
        <v>28</v>
      </c>
    </row>
    <row r="16" spans="1:10" ht="26.25" customHeight="1" thickBot="1" x14ac:dyDescent="0.3">
      <c r="A16" s="48" t="s">
        <v>29</v>
      </c>
      <c r="B16" s="35" t="s">
        <v>30</v>
      </c>
      <c r="C16" s="81">
        <v>42332000</v>
      </c>
      <c r="D16" s="82"/>
      <c r="E16" s="83" t="s">
        <v>26</v>
      </c>
      <c r="F16" s="84"/>
      <c r="G16" s="85">
        <v>350659000</v>
      </c>
      <c r="H16" s="86"/>
      <c r="I16" s="36" t="s">
        <v>31</v>
      </c>
      <c r="J16" s="35" t="s">
        <v>32</v>
      </c>
    </row>
    <row r="17" spans="1:10" ht="23.25" customHeight="1" thickBot="1" x14ac:dyDescent="0.3">
      <c r="A17" s="48" t="s">
        <v>33</v>
      </c>
      <c r="B17" s="37" t="s">
        <v>34</v>
      </c>
      <c r="C17" s="81">
        <v>11460960</v>
      </c>
      <c r="D17" s="82"/>
      <c r="E17" s="83" t="s">
        <v>48</v>
      </c>
      <c r="F17" s="84"/>
      <c r="G17" s="85">
        <v>107501940</v>
      </c>
      <c r="H17" s="86"/>
      <c r="I17" s="36" t="s">
        <v>35</v>
      </c>
      <c r="J17" s="37" t="s">
        <v>36</v>
      </c>
    </row>
    <row r="18" spans="1:10" ht="24" customHeight="1" thickBot="1" x14ac:dyDescent="0.3">
      <c r="A18" s="36" t="s">
        <v>38</v>
      </c>
      <c r="B18" s="37" t="s">
        <v>37</v>
      </c>
      <c r="C18" s="81">
        <f>C17*9%</f>
        <v>1031486.3999999999</v>
      </c>
      <c r="D18" s="82"/>
      <c r="E18" s="83" t="s">
        <v>48</v>
      </c>
      <c r="F18" s="84"/>
      <c r="G18" s="85">
        <f>G17*9%</f>
        <v>9675174.5999999996</v>
      </c>
      <c r="H18" s="86"/>
      <c r="I18" s="36" t="s">
        <v>38</v>
      </c>
      <c r="J18" s="37" t="s">
        <v>39</v>
      </c>
    </row>
    <row r="19" spans="1:10" ht="24" customHeight="1" thickBot="1" x14ac:dyDescent="0.3">
      <c r="A19" s="38" t="s">
        <v>50</v>
      </c>
      <c r="B19" s="39" t="s">
        <v>51</v>
      </c>
      <c r="C19" s="81">
        <v>0</v>
      </c>
      <c r="D19" s="82"/>
      <c r="E19" s="83" t="s">
        <v>26</v>
      </c>
      <c r="F19" s="84"/>
      <c r="G19" s="85"/>
      <c r="H19" s="86"/>
      <c r="I19" s="38" t="s">
        <v>50</v>
      </c>
      <c r="J19" s="39" t="s">
        <v>51</v>
      </c>
    </row>
    <row r="20" spans="1:10" ht="25.5" customHeight="1" x14ac:dyDescent="0.25">
      <c r="A20" s="40" t="s">
        <v>40</v>
      </c>
      <c r="B20" s="49"/>
      <c r="C20" s="66">
        <f>SUM(C15+C16-C17-C18+C19)</f>
        <v>411871553.60000002</v>
      </c>
      <c r="D20" s="67"/>
      <c r="E20" s="50"/>
      <c r="F20" s="50"/>
      <c r="G20" s="66">
        <f>SUM(G15+G16-G17-G18+G19)</f>
        <v>6223968885.3999996</v>
      </c>
      <c r="H20" s="67"/>
      <c r="I20" s="51"/>
      <c r="J20" s="41" t="s">
        <v>41</v>
      </c>
    </row>
    <row r="21" spans="1:10" ht="33.75" customHeight="1" thickBot="1" x14ac:dyDescent="0.45">
      <c r="A21" s="68" t="str">
        <f>IF(E21&gt;=0,"Net Amount due to Lufthansa","Net Amount Due to Agent")</f>
        <v>Net Amount due to Lufthansa</v>
      </c>
      <c r="B21" s="69"/>
      <c r="C21" s="69"/>
      <c r="D21" s="70"/>
      <c r="E21" s="71">
        <f>G20-C20</f>
        <v>5812097331.7999992</v>
      </c>
      <c r="F21" s="72"/>
      <c r="G21" s="73"/>
      <c r="H21" s="74"/>
      <c r="I21" s="52"/>
      <c r="J21" s="53"/>
    </row>
    <row r="22" spans="1:10" ht="15.75" thickBot="1" x14ac:dyDescent="0.3">
      <c r="A22" s="54"/>
      <c r="B22" s="54"/>
      <c r="C22" s="54"/>
      <c r="D22" s="54"/>
      <c r="E22" s="54"/>
      <c r="F22" s="54"/>
      <c r="G22" s="54"/>
      <c r="H22" s="54"/>
      <c r="I22" s="54"/>
      <c r="J22" s="54"/>
    </row>
    <row r="23" spans="1:10" ht="15.75" x14ac:dyDescent="0.25">
      <c r="A23" s="42" t="s">
        <v>42</v>
      </c>
      <c r="B23" s="54"/>
      <c r="C23" s="54"/>
      <c r="D23" s="54"/>
      <c r="E23" s="55"/>
      <c r="F23" s="75" t="s">
        <v>43</v>
      </c>
      <c r="G23" s="76"/>
      <c r="H23" s="76"/>
      <c r="I23" s="76"/>
      <c r="J23" s="77"/>
    </row>
    <row r="24" spans="1:10" ht="15.75" thickBot="1" x14ac:dyDescent="0.3">
      <c r="E24" s="56"/>
      <c r="F24" s="78"/>
      <c r="G24" s="79"/>
      <c r="H24" s="79"/>
      <c r="I24" s="79"/>
      <c r="J24" s="80"/>
    </row>
    <row r="25" spans="1:10" x14ac:dyDescent="0.25">
      <c r="E25" s="57"/>
      <c r="F25" s="58"/>
      <c r="G25" s="58"/>
      <c r="H25" s="58"/>
      <c r="I25" s="58"/>
      <c r="J25" s="59"/>
    </row>
    <row r="26" spans="1:10" x14ac:dyDescent="0.25">
      <c r="E26" s="57"/>
      <c r="F26" s="58"/>
      <c r="G26" s="58"/>
      <c r="H26" s="58"/>
      <c r="I26" s="58"/>
      <c r="J26" s="59"/>
    </row>
    <row r="27" spans="1:10" x14ac:dyDescent="0.25">
      <c r="E27" s="57"/>
      <c r="F27" s="58"/>
      <c r="G27" s="58"/>
      <c r="H27" s="58"/>
      <c r="I27" s="58"/>
      <c r="J27" s="59"/>
    </row>
    <row r="28" spans="1:10" x14ac:dyDescent="0.25">
      <c r="E28" s="57"/>
      <c r="F28" s="58"/>
      <c r="G28" s="58"/>
      <c r="H28" s="58"/>
      <c r="I28" s="58"/>
      <c r="J28" s="59"/>
    </row>
    <row r="29" spans="1:10" x14ac:dyDescent="0.25">
      <c r="E29" s="57"/>
      <c r="F29" s="58"/>
      <c r="G29" s="58"/>
      <c r="H29" s="58"/>
      <c r="I29" s="58"/>
      <c r="J29" s="59"/>
    </row>
    <row r="30" spans="1:10" x14ac:dyDescent="0.25">
      <c r="E30" s="57"/>
      <c r="F30" s="58"/>
      <c r="G30" s="58"/>
      <c r="H30" s="58"/>
      <c r="I30" s="58"/>
      <c r="J30" s="59"/>
    </row>
    <row r="31" spans="1:10" ht="15.75" thickBot="1" x14ac:dyDescent="0.3">
      <c r="E31" s="60"/>
      <c r="F31" s="61"/>
      <c r="G31" s="61"/>
      <c r="H31" s="61"/>
      <c r="I31" s="61"/>
      <c r="J31" s="62"/>
    </row>
  </sheetData>
  <sheetProtection algorithmName="SHA-512" hashValue="2r8QGdJ6bop0gFd8GQgMGXuFofEuqHbYvEJFsBl8Fd8fTeIjC7+huFqTjaaXTqnW6URH4IpRpLVM/h34wwcLoA==" saltValue="miGS9uIDnvCnQD690SL+iw==" spinCount="100000" sheet="1" objects="1" scenarios="1"/>
  <protectedRanges>
    <protectedRange password="C70E" sqref="A10:J12" name="Range1"/>
  </protectedRanges>
  <mergeCells count="34">
    <mergeCell ref="C15:D15"/>
    <mergeCell ref="E15:F15"/>
    <mergeCell ref="G15:H15"/>
    <mergeCell ref="A3:J3"/>
    <mergeCell ref="A6:J6"/>
    <mergeCell ref="A7:B7"/>
    <mergeCell ref="A8:B8"/>
    <mergeCell ref="A9:J9"/>
    <mergeCell ref="A10:C10"/>
    <mergeCell ref="A11:C11"/>
    <mergeCell ref="A13:J13"/>
    <mergeCell ref="C14:D14"/>
    <mergeCell ref="G14:H14"/>
    <mergeCell ref="E16:F16"/>
    <mergeCell ref="G16:H16"/>
    <mergeCell ref="C17:D17"/>
    <mergeCell ref="E17:F17"/>
    <mergeCell ref="G17:H17"/>
    <mergeCell ref="E25:J31"/>
    <mergeCell ref="A4:B4"/>
    <mergeCell ref="C4:G4"/>
    <mergeCell ref="C20:D20"/>
    <mergeCell ref="G20:H20"/>
    <mergeCell ref="A21:D21"/>
    <mergeCell ref="E21:F21"/>
    <mergeCell ref="G21:H21"/>
    <mergeCell ref="F23:J24"/>
    <mergeCell ref="C18:D18"/>
    <mergeCell ref="E18:F18"/>
    <mergeCell ref="G18:H18"/>
    <mergeCell ref="C19:D19"/>
    <mergeCell ref="E19:F19"/>
    <mergeCell ref="G19:H19"/>
    <mergeCell ref="C16:D1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showGridLines="0" topLeftCell="A37" workbookViewId="0">
      <selection activeCell="C4" sqref="C4:G4"/>
    </sheetView>
  </sheetViews>
  <sheetFormatPr defaultColWidth="8.7109375" defaultRowHeight="15" x14ac:dyDescent="0.25"/>
  <cols>
    <col min="1" max="1" width="25" style="1" customWidth="1"/>
    <col min="2" max="2" width="18" style="1" customWidth="1"/>
    <col min="3" max="3" width="12.5703125" style="1" customWidth="1"/>
    <col min="4" max="4" width="11.7109375" style="1" customWidth="1"/>
    <col min="5" max="5" width="22.140625" style="1" customWidth="1"/>
    <col min="6" max="6" width="12" style="1" customWidth="1"/>
    <col min="7" max="7" width="16.28515625" style="1" customWidth="1"/>
    <col min="8" max="8" width="16.42578125" style="1" customWidth="1"/>
    <col min="9" max="9" width="24.5703125" style="1" customWidth="1"/>
    <col min="10" max="10" width="23.5703125" style="1" customWidth="1"/>
    <col min="11" max="16384" width="8.7109375" style="1"/>
  </cols>
  <sheetData>
    <row r="2" spans="1:10" ht="15.75" thickBot="1" x14ac:dyDescent="0.3"/>
    <row r="3" spans="1:10" ht="44.25" customHeight="1" thickBot="1" x14ac:dyDescent="0.3">
      <c r="A3" s="113" t="s">
        <v>44</v>
      </c>
      <c r="B3" s="114"/>
      <c r="C3" s="114"/>
      <c r="D3" s="114"/>
      <c r="E3" s="114"/>
      <c r="F3" s="114"/>
      <c r="G3" s="114"/>
      <c r="H3" s="114"/>
      <c r="I3" s="114"/>
      <c r="J3" s="115"/>
    </row>
    <row r="4" spans="1:10" ht="17.25" customHeight="1" thickBot="1" x14ac:dyDescent="0.3">
      <c r="A4" s="63" t="s">
        <v>46</v>
      </c>
      <c r="B4" s="64"/>
      <c r="C4" s="65"/>
      <c r="D4" s="65"/>
      <c r="E4" s="65"/>
      <c r="F4" s="65"/>
      <c r="G4" s="65"/>
      <c r="H4" s="109" t="s">
        <v>47</v>
      </c>
      <c r="I4" s="109"/>
      <c r="J4" s="110"/>
    </row>
    <row r="5" spans="1:10" ht="15.75" thickBot="1" x14ac:dyDescent="0.3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18.75" thickBot="1" x14ac:dyDescent="0.3">
      <c r="A6" s="103" t="s">
        <v>1</v>
      </c>
      <c r="B6" s="104"/>
      <c r="C6" s="104"/>
      <c r="D6" s="104"/>
      <c r="E6" s="104"/>
      <c r="F6" s="104"/>
      <c r="G6" s="104"/>
      <c r="H6" s="104"/>
      <c r="I6" s="104"/>
      <c r="J6" s="105"/>
    </row>
    <row r="7" spans="1:10" ht="30.75" customHeight="1" thickBot="1" x14ac:dyDescent="0.3">
      <c r="A7" s="106" t="s">
        <v>2</v>
      </c>
      <c r="B7" s="99"/>
      <c r="C7" s="5" t="s">
        <v>3</v>
      </c>
      <c r="D7" s="5" t="s">
        <v>4</v>
      </c>
      <c r="E7" s="6" t="s">
        <v>5</v>
      </c>
      <c r="F7" s="7" t="s">
        <v>6</v>
      </c>
      <c r="G7" s="5" t="s">
        <v>7</v>
      </c>
      <c r="H7" s="8" t="s">
        <v>8</v>
      </c>
      <c r="I7" s="9" t="s">
        <v>9</v>
      </c>
      <c r="J7" s="10" t="s">
        <v>10</v>
      </c>
    </row>
    <row r="8" spans="1:10" ht="23.25" customHeight="1" thickBot="1" x14ac:dyDescent="0.3">
      <c r="A8" s="107"/>
      <c r="B8" s="108"/>
      <c r="C8" s="11"/>
      <c r="D8" s="11"/>
      <c r="E8" s="12"/>
      <c r="F8" s="13"/>
      <c r="G8" s="14"/>
      <c r="H8" s="14"/>
      <c r="I8" s="15"/>
      <c r="J8" s="16"/>
    </row>
    <row r="9" spans="1:10" ht="18" customHeight="1" thickBot="1" x14ac:dyDescent="0.3">
      <c r="A9" s="93" t="s">
        <v>11</v>
      </c>
      <c r="B9" s="94"/>
      <c r="C9" s="94"/>
      <c r="D9" s="94"/>
      <c r="E9" s="94"/>
      <c r="F9" s="94"/>
      <c r="G9" s="94"/>
      <c r="H9" s="94"/>
      <c r="I9" s="94"/>
      <c r="J9" s="95"/>
    </row>
    <row r="10" spans="1:10" ht="16.5" thickBot="1" x14ac:dyDescent="0.3">
      <c r="A10" s="87" t="s">
        <v>12</v>
      </c>
      <c r="B10" s="88"/>
      <c r="C10" s="89"/>
      <c r="D10" s="17" t="s">
        <v>3</v>
      </c>
      <c r="E10" s="17" t="s">
        <v>4</v>
      </c>
      <c r="F10" s="17" t="s">
        <v>13</v>
      </c>
      <c r="G10" s="17" t="s">
        <v>14</v>
      </c>
      <c r="H10" s="17" t="s">
        <v>15</v>
      </c>
      <c r="I10" s="43"/>
      <c r="J10" s="19" t="s">
        <v>16</v>
      </c>
    </row>
    <row r="11" spans="1:10" ht="13.5" customHeight="1" thickBot="1" x14ac:dyDescent="0.3">
      <c r="A11" s="90" t="s">
        <v>17</v>
      </c>
      <c r="B11" s="91"/>
      <c r="C11" s="92"/>
      <c r="D11" s="20">
        <v>88104652</v>
      </c>
      <c r="E11" s="20">
        <v>83389137</v>
      </c>
      <c r="F11" s="20">
        <v>10100170228</v>
      </c>
      <c r="G11" s="20">
        <v>1948</v>
      </c>
      <c r="H11" s="44">
        <v>411111345684</v>
      </c>
      <c r="I11" s="21"/>
      <c r="J11" s="22" t="s">
        <v>45</v>
      </c>
    </row>
    <row r="12" spans="1:10" ht="15" customHeight="1" thickBot="1" x14ac:dyDescent="0.3">
      <c r="A12" s="23"/>
      <c r="B12" s="24"/>
      <c r="C12" s="24"/>
      <c r="D12" s="25"/>
      <c r="E12" s="25"/>
      <c r="F12" s="25"/>
      <c r="G12" s="25"/>
      <c r="H12" s="25"/>
      <c r="I12" s="25"/>
      <c r="J12" s="26"/>
    </row>
    <row r="13" spans="1:10" ht="18.75" thickBot="1" x14ac:dyDescent="0.3">
      <c r="A13" s="93" t="s">
        <v>20</v>
      </c>
      <c r="B13" s="94"/>
      <c r="C13" s="94"/>
      <c r="D13" s="94"/>
      <c r="E13" s="94"/>
      <c r="F13" s="94"/>
      <c r="G13" s="94"/>
      <c r="H13" s="94"/>
      <c r="I13" s="94"/>
      <c r="J13" s="95"/>
    </row>
    <row r="14" spans="1:10" ht="24" customHeight="1" thickBot="1" x14ac:dyDescent="0.3">
      <c r="A14" s="27" t="s">
        <v>21</v>
      </c>
      <c r="B14" s="28"/>
      <c r="C14" s="96" t="s">
        <v>22</v>
      </c>
      <c r="D14" s="97"/>
      <c r="E14" s="29"/>
      <c r="F14" s="30"/>
      <c r="G14" s="98" t="s">
        <v>23</v>
      </c>
      <c r="H14" s="99"/>
      <c r="I14" s="31"/>
      <c r="J14" s="32" t="s">
        <v>21</v>
      </c>
    </row>
    <row r="15" spans="1:10" ht="22.5" customHeight="1" thickBot="1" x14ac:dyDescent="0.3">
      <c r="A15" s="47" t="s">
        <v>24</v>
      </c>
      <c r="B15" s="33" t="s">
        <v>25</v>
      </c>
      <c r="C15" s="81">
        <v>382032000</v>
      </c>
      <c r="D15" s="82"/>
      <c r="E15" s="83" t="s">
        <v>26</v>
      </c>
      <c r="F15" s="84"/>
      <c r="G15" s="85">
        <v>5990487000</v>
      </c>
      <c r="H15" s="86"/>
      <c r="I15" s="34" t="s">
        <v>27</v>
      </c>
      <c r="J15" s="33" t="s">
        <v>28</v>
      </c>
    </row>
    <row r="16" spans="1:10" ht="26.25" customHeight="1" thickBot="1" x14ac:dyDescent="0.3">
      <c r="A16" s="48" t="s">
        <v>29</v>
      </c>
      <c r="B16" s="35" t="s">
        <v>30</v>
      </c>
      <c r="C16" s="81">
        <v>42332000</v>
      </c>
      <c r="D16" s="82"/>
      <c r="E16" s="83" t="s">
        <v>26</v>
      </c>
      <c r="F16" s="84"/>
      <c r="G16" s="85">
        <v>350659000</v>
      </c>
      <c r="H16" s="86"/>
      <c r="I16" s="36" t="s">
        <v>31</v>
      </c>
      <c r="J16" s="35" t="s">
        <v>32</v>
      </c>
    </row>
    <row r="17" spans="1:10" ht="23.25" customHeight="1" thickBot="1" x14ac:dyDescent="0.3">
      <c r="A17" s="48" t="s">
        <v>33</v>
      </c>
      <c r="B17" s="37" t="s">
        <v>34</v>
      </c>
      <c r="C17" s="81">
        <v>11460960</v>
      </c>
      <c r="D17" s="82"/>
      <c r="E17" s="83" t="s">
        <v>48</v>
      </c>
      <c r="F17" s="84"/>
      <c r="G17" s="85">
        <v>107501940</v>
      </c>
      <c r="H17" s="86"/>
      <c r="I17" s="36" t="s">
        <v>35</v>
      </c>
      <c r="J17" s="37" t="s">
        <v>36</v>
      </c>
    </row>
    <row r="18" spans="1:10" ht="24" customHeight="1" thickBot="1" x14ac:dyDescent="0.3">
      <c r="A18" s="36" t="s">
        <v>38</v>
      </c>
      <c r="B18" s="37" t="s">
        <v>37</v>
      </c>
      <c r="C18" s="81">
        <f>C17*9%</f>
        <v>1031486.3999999999</v>
      </c>
      <c r="D18" s="82"/>
      <c r="E18" s="83" t="s">
        <v>48</v>
      </c>
      <c r="F18" s="84"/>
      <c r="G18" s="85">
        <f>G17*9%</f>
        <v>9675174.5999999996</v>
      </c>
      <c r="H18" s="86"/>
      <c r="I18" s="36" t="s">
        <v>38</v>
      </c>
      <c r="J18" s="37" t="s">
        <v>39</v>
      </c>
    </row>
    <row r="19" spans="1:10" ht="24" customHeight="1" thickBot="1" x14ac:dyDescent="0.3">
      <c r="A19" s="38" t="s">
        <v>50</v>
      </c>
      <c r="B19" s="39" t="s">
        <v>51</v>
      </c>
      <c r="C19" s="81">
        <v>0</v>
      </c>
      <c r="D19" s="82"/>
      <c r="E19" s="83" t="s">
        <v>26</v>
      </c>
      <c r="F19" s="84"/>
      <c r="G19" s="85"/>
      <c r="H19" s="86"/>
      <c r="I19" s="38" t="s">
        <v>50</v>
      </c>
      <c r="J19" s="39" t="s">
        <v>51</v>
      </c>
    </row>
    <row r="20" spans="1:10" ht="25.5" customHeight="1" x14ac:dyDescent="0.25">
      <c r="A20" s="40" t="s">
        <v>40</v>
      </c>
      <c r="B20" s="49"/>
      <c r="C20" s="111">
        <f>SUM(C15+C16-C17-C18+C19)</f>
        <v>411871553.60000002</v>
      </c>
      <c r="D20" s="112"/>
      <c r="E20" s="50"/>
      <c r="F20" s="50"/>
      <c r="G20" s="66">
        <f>SUM(G15+G16-G17-G18+G19)</f>
        <v>6223968885.3999996</v>
      </c>
      <c r="H20" s="67"/>
      <c r="I20" s="51"/>
      <c r="J20" s="41" t="s">
        <v>49</v>
      </c>
    </row>
    <row r="21" spans="1:10" ht="33.75" customHeight="1" thickBot="1" x14ac:dyDescent="0.45">
      <c r="A21" s="68" t="str">
        <f>IF(E21&gt;=0,"Net Amount due to Austrian","Net Amount Due to Agent")</f>
        <v>Net Amount due to Austrian</v>
      </c>
      <c r="B21" s="69"/>
      <c r="C21" s="69"/>
      <c r="D21" s="70"/>
      <c r="E21" s="71">
        <f>G20-C20</f>
        <v>5812097331.7999992</v>
      </c>
      <c r="F21" s="72"/>
      <c r="G21" s="73"/>
      <c r="H21" s="74"/>
      <c r="I21" s="52"/>
      <c r="J21" s="53"/>
    </row>
    <row r="22" spans="1:10" ht="15.75" thickBot="1" x14ac:dyDescent="0.3">
      <c r="A22" s="54"/>
      <c r="B22" s="54"/>
      <c r="C22" s="54"/>
      <c r="D22" s="54"/>
      <c r="E22" s="54"/>
      <c r="F22" s="54"/>
      <c r="G22" s="54"/>
      <c r="H22" s="54"/>
      <c r="I22" s="54"/>
      <c r="J22" s="54"/>
    </row>
    <row r="23" spans="1:10" ht="15.75" x14ac:dyDescent="0.25">
      <c r="A23" s="42" t="s">
        <v>42</v>
      </c>
      <c r="B23" s="54"/>
      <c r="C23" s="54"/>
      <c r="D23" s="54"/>
      <c r="E23" s="55"/>
      <c r="F23" s="75" t="s">
        <v>43</v>
      </c>
      <c r="G23" s="76"/>
      <c r="H23" s="76"/>
      <c r="I23" s="76"/>
      <c r="J23" s="77"/>
    </row>
    <row r="24" spans="1:10" ht="15.75" thickBot="1" x14ac:dyDescent="0.3">
      <c r="E24" s="56"/>
      <c r="F24" s="78"/>
      <c r="G24" s="79"/>
      <c r="H24" s="79"/>
      <c r="I24" s="79"/>
      <c r="J24" s="80"/>
    </row>
    <row r="25" spans="1:10" x14ac:dyDescent="0.25">
      <c r="E25" s="57"/>
      <c r="F25" s="58"/>
      <c r="G25" s="58"/>
      <c r="H25" s="58"/>
      <c r="I25" s="58"/>
      <c r="J25" s="59"/>
    </row>
    <row r="26" spans="1:10" x14ac:dyDescent="0.25">
      <c r="E26" s="57"/>
      <c r="F26" s="58"/>
      <c r="G26" s="58"/>
      <c r="H26" s="58"/>
      <c r="I26" s="58"/>
      <c r="J26" s="59"/>
    </row>
    <row r="27" spans="1:10" x14ac:dyDescent="0.25">
      <c r="E27" s="57"/>
      <c r="F27" s="58"/>
      <c r="G27" s="58"/>
      <c r="H27" s="58"/>
      <c r="I27" s="58"/>
      <c r="J27" s="59"/>
    </row>
    <row r="28" spans="1:10" x14ac:dyDescent="0.25">
      <c r="E28" s="57"/>
      <c r="F28" s="58"/>
      <c r="G28" s="58"/>
      <c r="H28" s="58"/>
      <c r="I28" s="58"/>
      <c r="J28" s="59"/>
    </row>
    <row r="29" spans="1:10" x14ac:dyDescent="0.25">
      <c r="E29" s="57"/>
      <c r="F29" s="58"/>
      <c r="G29" s="58"/>
      <c r="H29" s="58"/>
      <c r="I29" s="58"/>
      <c r="J29" s="59"/>
    </row>
    <row r="30" spans="1:10" x14ac:dyDescent="0.25">
      <c r="E30" s="57"/>
      <c r="F30" s="58"/>
      <c r="G30" s="58"/>
      <c r="H30" s="58"/>
      <c r="I30" s="58"/>
      <c r="J30" s="59"/>
    </row>
    <row r="31" spans="1:10" ht="15.75" thickBot="1" x14ac:dyDescent="0.3">
      <c r="E31" s="60"/>
      <c r="F31" s="61"/>
      <c r="G31" s="61"/>
      <c r="H31" s="61"/>
      <c r="I31" s="61"/>
      <c r="J31" s="62"/>
    </row>
  </sheetData>
  <sheetProtection algorithmName="SHA-512" hashValue="hyPGtuwy+2rcLBO7LcRCTBYPTy+FIK1bYDYQXUQVQh0QR9Y5tZ8O93MFqXcqXcUGmjXRKOibRiSCEX3N4YhHJQ==" saltValue="9wLEbAxUBQDNEG7ehZ6iLg==" spinCount="100000" sheet="1" objects="1" scenarios="1"/>
  <protectedRanges>
    <protectedRange password="C70E" sqref="A12:J12" name="Range1"/>
    <protectedRange password="C70E" sqref="A10:J11" name="Range1_1"/>
  </protectedRanges>
  <mergeCells count="35">
    <mergeCell ref="C15:D15"/>
    <mergeCell ref="E15:F15"/>
    <mergeCell ref="G15:H15"/>
    <mergeCell ref="A3:J3"/>
    <mergeCell ref="A6:J6"/>
    <mergeCell ref="A7:B7"/>
    <mergeCell ref="A8:B8"/>
    <mergeCell ref="A9:J9"/>
    <mergeCell ref="A10:C10"/>
    <mergeCell ref="A11:C11"/>
    <mergeCell ref="A13:J13"/>
    <mergeCell ref="C14:D14"/>
    <mergeCell ref="G14:H14"/>
    <mergeCell ref="C16:D16"/>
    <mergeCell ref="E16:F16"/>
    <mergeCell ref="G16:H16"/>
    <mergeCell ref="C17:D17"/>
    <mergeCell ref="E17:F17"/>
    <mergeCell ref="G17:H17"/>
    <mergeCell ref="E25:J31"/>
    <mergeCell ref="A4:B4"/>
    <mergeCell ref="C4:G4"/>
    <mergeCell ref="H4:J4"/>
    <mergeCell ref="C20:D20"/>
    <mergeCell ref="G20:H20"/>
    <mergeCell ref="A21:D21"/>
    <mergeCell ref="E21:F21"/>
    <mergeCell ref="G21:H21"/>
    <mergeCell ref="F23:J24"/>
    <mergeCell ref="C18:D18"/>
    <mergeCell ref="E18:F18"/>
    <mergeCell ref="G18:H18"/>
    <mergeCell ref="C19:D19"/>
    <mergeCell ref="E19:F19"/>
    <mergeCell ref="G19:H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Lufthansa</vt:lpstr>
      <vt:lpstr>Austrian</vt:lpstr>
    </vt:vector>
  </TitlesOfParts>
  <Company>Deutsche Lufthansa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NSEIR, SAMER</dc:creator>
  <cp:lastModifiedBy>user</cp:lastModifiedBy>
  <dcterms:created xsi:type="dcterms:W3CDTF">2022-01-04T10:47:45Z</dcterms:created>
  <dcterms:modified xsi:type="dcterms:W3CDTF">2022-01-11T13:15:18Z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d1c7476-f302-47ca-97a0-972f32671471_Enabled">
    <vt:lpwstr>true</vt:lpwstr>
  </property>
  <property fmtid="{D5CDD505-2E9C-101B-9397-08002B2CF9AE}" pid="3" name="MSIP_Label_2d1c7476-f302-47ca-97a0-972f32671471_SetDate">
    <vt:lpwstr>2022-01-04T10:47:46Z</vt:lpwstr>
  </property>
  <property fmtid="{D5CDD505-2E9C-101B-9397-08002B2CF9AE}" pid="4" name="MSIP_Label_2d1c7476-f302-47ca-97a0-972f32671471_Method">
    <vt:lpwstr>Standard</vt:lpwstr>
  </property>
  <property fmtid="{D5CDD505-2E9C-101B-9397-08002B2CF9AE}" pid="5" name="MSIP_Label_2d1c7476-f302-47ca-97a0-972f32671471_Name">
    <vt:lpwstr>Internal</vt:lpwstr>
  </property>
  <property fmtid="{D5CDD505-2E9C-101B-9397-08002B2CF9AE}" pid="6" name="MSIP_Label_2d1c7476-f302-47ca-97a0-972f32671471_SiteId">
    <vt:lpwstr>72e15514-5be9-46a8-8b0b-af9b1b77b3b8</vt:lpwstr>
  </property>
  <property fmtid="{D5CDD505-2E9C-101B-9397-08002B2CF9AE}" pid="7" name="MSIP_Label_2d1c7476-f302-47ca-97a0-972f32671471_ActionId">
    <vt:lpwstr>685b04bc-43ea-4ff0-b1fd-c43a3430e911</vt:lpwstr>
  </property>
  <property fmtid="{D5CDD505-2E9C-101B-9397-08002B2CF9AE}" pid="8" name="MSIP_Label_2d1c7476-f302-47ca-97a0-972f32671471_ContentBits">
    <vt:lpwstr>0</vt:lpwstr>
  </property>
</Properties>
</file>